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50516FC1-0DA0-4674-B8E2-931DE97DC194}" xr6:coauthVersionLast="47" xr6:coauthVersionMax="47" xr10:uidLastSave="{00000000-0000-0000-0000-000000000000}"/>
  <bookViews>
    <workbookView xWindow="-108" yWindow="-108" windowWidth="23256" windowHeight="12576" activeTab="1" xr2:uid="{EFA41452-A7E9-49B2-88E7-D2D5CFAEB105}"/>
  </bookViews>
  <sheets>
    <sheet name="Tmpl" sheetId="3" r:id="rId1"/>
    <sheet name="Calculation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I6" i="2" s="1"/>
  <c r="D7" i="2"/>
  <c r="E7" i="2" s="1"/>
  <c r="B7" i="2"/>
  <c r="C7" i="2" s="1"/>
  <c r="J6" i="2"/>
  <c r="K5" i="2"/>
  <c r="J5" i="2"/>
  <c r="I5" i="2"/>
  <c r="H5" i="2"/>
  <c r="K3" i="2"/>
  <c r="K7" i="2" s="1"/>
  <c r="J7" i="2"/>
  <c r="I7" i="2"/>
  <c r="H7" i="2"/>
  <c r="H3" i="3"/>
  <c r="K6" i="2" l="1"/>
  <c r="H6" i="2"/>
  <c r="K3" i="3"/>
  <c r="K7" i="3" s="1"/>
  <c r="J3" i="3"/>
  <c r="J7" i="3" s="1"/>
  <c r="I3" i="3"/>
  <c r="I7" i="3" s="1"/>
  <c r="H9" i="3"/>
  <c r="H7" i="3"/>
  <c r="D7" i="3"/>
  <c r="E7" i="3" s="1"/>
  <c r="B7" i="3"/>
  <c r="C7" i="3" s="1"/>
  <c r="K6" i="3"/>
  <c r="J6" i="3"/>
  <c r="I6" i="3"/>
  <c r="H6" i="3"/>
  <c r="K5" i="3"/>
  <c r="J5" i="3"/>
  <c r="I5" i="3"/>
  <c r="H5" i="3"/>
</calcChain>
</file>

<file path=xl/sharedStrings.xml><?xml version="1.0" encoding="utf-8"?>
<sst xmlns="http://schemas.openxmlformats.org/spreadsheetml/2006/main" count="41" uniqueCount="20">
  <si>
    <t>Entry</t>
  </si>
  <si>
    <t>CALL</t>
  </si>
  <si>
    <t>PUT</t>
  </si>
  <si>
    <t>CMP</t>
  </si>
  <si>
    <t>Reason</t>
  </si>
  <si>
    <t>ROI</t>
  </si>
  <si>
    <t>Days</t>
  </si>
  <si>
    <t>ROUNDING</t>
  </si>
  <si>
    <t>Spread</t>
  </si>
  <si>
    <t>BUY</t>
  </si>
  <si>
    <t>SELL</t>
  </si>
  <si>
    <t>Exit Date</t>
  </si>
  <si>
    <t>Result</t>
  </si>
  <si>
    <t>points</t>
  </si>
  <si>
    <t>Lots</t>
  </si>
  <si>
    <t>Investment</t>
  </si>
  <si>
    <t>IRON CONDOR (WEEKLY) - BANKNIFTY</t>
  </si>
  <si>
    <r>
      <t>Net Credit (</t>
    </r>
    <r>
      <rPr>
        <sz val="10"/>
        <color theme="1"/>
        <rFont val="Rupee"/>
      </rPr>
      <t>`)</t>
    </r>
  </si>
  <si>
    <t>Expiry</t>
  </si>
  <si>
    <r>
      <t>Net Credit (</t>
    </r>
    <r>
      <rPr>
        <sz val="10"/>
        <rFont val="Rupee"/>
      </rPr>
      <t>`)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</si>
</sst>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Rupe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Rupee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64" fontId="0" fillId="4" borderId="12" xfId="0" applyNumberFormat="1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164" fontId="3" fillId="0" borderId="12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3" fillId="5" borderId="12" xfId="0" applyNumberFormat="1" applyFont="1" applyFill="1" applyBorder="1" applyAlignment="1">
      <alignment horizontal="center" vertical="center"/>
    </xf>
    <xf numFmtId="3" fontId="3" fillId="5" borderId="12" xfId="0" applyNumberFormat="1" applyFont="1" applyFill="1" applyBorder="1" applyAlignment="1">
      <alignment horizontal="center" vertical="center"/>
    </xf>
    <xf numFmtId="10" fontId="3" fillId="5" borderId="12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2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4" borderId="12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4" borderId="12" xfId="0" applyFont="1" applyFill="1" applyBorder="1" applyAlignment="1">
      <alignment horizont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13474-D717-46AB-A791-F2AAA6A33B2B}">
  <dimension ref="B2:K9"/>
  <sheetViews>
    <sheetView workbookViewId="0">
      <selection activeCell="E15" sqref="E15"/>
    </sheetView>
  </sheetViews>
  <sheetFormatPr defaultRowHeight="14.4" x14ac:dyDescent="0.3"/>
  <cols>
    <col min="2" max="3" width="9.44140625" bestFit="1" customWidth="1"/>
    <col min="4" max="4" width="6.44140625" bestFit="1" customWidth="1"/>
    <col min="5" max="5" width="10.44140625" bestFit="1" customWidth="1"/>
    <col min="7" max="7" width="10.109375" bestFit="1" customWidth="1"/>
    <col min="8" max="11" width="9.44140625" bestFit="1" customWidth="1"/>
  </cols>
  <sheetData>
    <row r="2" spans="2:11" ht="15" thickBot="1" x14ac:dyDescent="0.35"/>
    <row r="3" spans="2:11" ht="15" thickBot="1" x14ac:dyDescent="0.35">
      <c r="B3" s="28" t="s">
        <v>18</v>
      </c>
      <c r="C3" s="29" t="s">
        <v>0</v>
      </c>
      <c r="D3" s="29" t="s">
        <v>3</v>
      </c>
      <c r="E3" s="30" t="s">
        <v>7</v>
      </c>
      <c r="F3" s="31"/>
      <c r="G3" s="32" t="s">
        <v>11</v>
      </c>
      <c r="H3" s="20">
        <f>B4</f>
        <v>44924</v>
      </c>
      <c r="I3" s="20">
        <f>B4</f>
        <v>44924</v>
      </c>
      <c r="J3" s="24">
        <f>B4</f>
        <v>44924</v>
      </c>
      <c r="K3" s="24">
        <f>B4</f>
        <v>44924</v>
      </c>
    </row>
    <row r="4" spans="2:11" x14ac:dyDescent="0.3">
      <c r="B4" s="33">
        <v>44924</v>
      </c>
      <c r="C4" s="33">
        <v>44910</v>
      </c>
      <c r="D4" s="34">
        <v>40000</v>
      </c>
      <c r="E4" s="34">
        <v>40000</v>
      </c>
      <c r="F4" s="31"/>
      <c r="G4" s="35" t="s">
        <v>12</v>
      </c>
      <c r="H4" s="21">
        <v>0</v>
      </c>
      <c r="I4" s="21">
        <v>0</v>
      </c>
      <c r="J4" s="25">
        <v>0</v>
      </c>
      <c r="K4" s="25">
        <v>0</v>
      </c>
    </row>
    <row r="5" spans="2:11" x14ac:dyDescent="0.3">
      <c r="B5" s="42" t="s">
        <v>1</v>
      </c>
      <c r="C5" s="43"/>
      <c r="D5" s="44" t="s">
        <v>2</v>
      </c>
      <c r="E5" s="45"/>
      <c r="F5" s="36"/>
      <c r="G5" s="37" t="s">
        <v>4</v>
      </c>
      <c r="H5" s="22">
        <f>H4/$D8</f>
        <v>0</v>
      </c>
      <c r="I5" s="22">
        <f t="shared" ref="I5:K5" si="0">I4/$D8</f>
        <v>0</v>
      </c>
      <c r="J5" s="26">
        <f t="shared" si="0"/>
        <v>0</v>
      </c>
      <c r="K5" s="26">
        <f t="shared" si="0"/>
        <v>0</v>
      </c>
    </row>
    <row r="6" spans="2:11" x14ac:dyDescent="0.3">
      <c r="B6" s="34" t="s">
        <v>10</v>
      </c>
      <c r="C6" s="34" t="s">
        <v>9</v>
      </c>
      <c r="D6" s="34" t="s">
        <v>10</v>
      </c>
      <c r="E6" s="34" t="s">
        <v>9</v>
      </c>
      <c r="F6" s="36"/>
      <c r="G6" s="37" t="s">
        <v>5</v>
      </c>
      <c r="H6" s="22">
        <f>H4/$H9</f>
        <v>0</v>
      </c>
      <c r="I6" s="22">
        <f>I4/$H9</f>
        <v>0</v>
      </c>
      <c r="J6" s="26">
        <f>J4/$H9</f>
        <v>0</v>
      </c>
      <c r="K6" s="26">
        <f>K4/$H9</f>
        <v>0</v>
      </c>
    </row>
    <row r="7" spans="2:11" x14ac:dyDescent="0.3">
      <c r="B7" s="34">
        <f>E4+D9</f>
        <v>41500</v>
      </c>
      <c r="C7" s="34">
        <f>B7+1000</f>
        <v>42500</v>
      </c>
      <c r="D7" s="34">
        <f>E4-D9</f>
        <v>38500</v>
      </c>
      <c r="E7" s="34">
        <f>D7-1000</f>
        <v>37500</v>
      </c>
      <c r="F7" s="36"/>
      <c r="G7" s="37" t="s">
        <v>6</v>
      </c>
      <c r="H7" s="23" t="str">
        <f>H3-$C4&amp;" "&amp;"Days"</f>
        <v>14 Days</v>
      </c>
      <c r="I7" s="23" t="str">
        <f>I3-$C4&amp;" "&amp;"Days"</f>
        <v>14 Days</v>
      </c>
      <c r="J7" s="27" t="str">
        <f>J3-$C4&amp;" "&amp;"Days"</f>
        <v>14 Days</v>
      </c>
      <c r="K7" s="27" t="str">
        <f>K3-$C4&amp;" "&amp;"Days"</f>
        <v>14 Days</v>
      </c>
    </row>
    <row r="8" spans="2:11" x14ac:dyDescent="0.3">
      <c r="B8" s="46" t="s">
        <v>19</v>
      </c>
      <c r="C8" s="47"/>
      <c r="D8" s="38">
        <v>65000</v>
      </c>
      <c r="E8" s="39"/>
      <c r="F8" s="36"/>
      <c r="G8" s="36" t="s">
        <v>14</v>
      </c>
      <c r="H8" s="31">
        <v>20</v>
      </c>
      <c r="I8" s="36"/>
      <c r="J8" s="36"/>
      <c r="K8" s="36"/>
    </row>
    <row r="9" spans="2:11" x14ac:dyDescent="0.3">
      <c r="B9" s="48" t="s">
        <v>8</v>
      </c>
      <c r="C9" s="49"/>
      <c r="D9" s="40">
        <v>1500</v>
      </c>
      <c r="E9" s="41" t="s">
        <v>13</v>
      </c>
      <c r="F9" s="36"/>
      <c r="G9" s="36" t="s">
        <v>15</v>
      </c>
      <c r="H9" s="31">
        <f>H8*70000</f>
        <v>1400000</v>
      </c>
      <c r="I9" s="36"/>
      <c r="J9" s="36"/>
      <c r="K9" s="36"/>
    </row>
  </sheetData>
  <mergeCells count="4">
    <mergeCell ref="B5:C5"/>
    <mergeCell ref="D5:E5"/>
    <mergeCell ref="B8:C8"/>
    <mergeCell ref="B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0144B-C2C0-4AA3-9ACE-DBD07B788A91}">
  <dimension ref="A1:K9"/>
  <sheetViews>
    <sheetView tabSelected="1" zoomScale="170" zoomScaleNormal="170" workbookViewId="0">
      <selection activeCell="D14" sqref="D14"/>
    </sheetView>
  </sheetViews>
  <sheetFormatPr defaultRowHeight="14.4" x14ac:dyDescent="0.3"/>
  <cols>
    <col min="1" max="1" width="8.88671875" style="3"/>
    <col min="2" max="2" width="11.21875" style="1" customWidth="1"/>
    <col min="3" max="3" width="11.88671875" style="1" customWidth="1"/>
    <col min="4" max="4" width="8.88671875" style="1"/>
    <col min="5" max="5" width="10.6640625" style="1" customWidth="1"/>
    <col min="6" max="6" width="9.88671875" style="1" customWidth="1"/>
    <col min="7" max="7" width="10.44140625" style="1" bestFit="1" customWidth="1"/>
    <col min="8" max="8" width="11" style="1" customWidth="1"/>
    <col min="9" max="9" width="11.109375" style="1" customWidth="1"/>
    <col min="10" max="10" width="10.21875" style="1" bestFit="1" customWidth="1"/>
    <col min="11" max="14" width="9.6640625" style="1" bestFit="1" customWidth="1"/>
    <col min="15" max="15" width="9.44140625" style="1" bestFit="1" customWidth="1"/>
    <col min="16" max="16384" width="8.88671875" style="1"/>
  </cols>
  <sheetData>
    <row r="1" spans="1:11" x14ac:dyDescent="0.3">
      <c r="B1" s="50" t="s">
        <v>16</v>
      </c>
      <c r="C1" s="50"/>
      <c r="D1" s="50"/>
      <c r="E1" s="50"/>
      <c r="F1" s="50"/>
      <c r="G1" s="50"/>
      <c r="H1" s="50"/>
      <c r="I1" s="50"/>
      <c r="J1" s="50"/>
      <c r="K1" s="50"/>
    </row>
    <row r="2" spans="1:11" ht="15" thickBot="1" x14ac:dyDescent="0.35"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5" thickBot="1" x14ac:dyDescent="0.35">
      <c r="A3" s="3">
        <v>1</v>
      </c>
      <c r="B3" s="14" t="s">
        <v>18</v>
      </c>
      <c r="C3" s="15" t="s">
        <v>0</v>
      </c>
      <c r="D3" s="15" t="s">
        <v>3</v>
      </c>
      <c r="E3" s="16" t="s">
        <v>7</v>
      </c>
      <c r="G3" s="17" t="s">
        <v>11</v>
      </c>
      <c r="H3" s="11">
        <v>44924</v>
      </c>
      <c r="I3" s="20">
        <v>44929</v>
      </c>
      <c r="J3" s="24">
        <v>44930</v>
      </c>
      <c r="K3" s="24">
        <f>B4</f>
        <v>44931</v>
      </c>
    </row>
    <row r="4" spans="1:11" x14ac:dyDescent="0.3">
      <c r="B4" s="4">
        <v>44931</v>
      </c>
      <c r="C4" s="4">
        <v>44917</v>
      </c>
      <c r="D4" s="3">
        <v>42389</v>
      </c>
      <c r="E4" s="3">
        <v>42500</v>
      </c>
      <c r="G4" s="18" t="s">
        <v>12</v>
      </c>
      <c r="H4" s="12">
        <v>28750</v>
      </c>
      <c r="I4" s="21">
        <v>38350</v>
      </c>
      <c r="J4" s="25">
        <v>53275</v>
      </c>
      <c r="K4" s="25">
        <v>57125</v>
      </c>
    </row>
    <row r="5" spans="1:11" x14ac:dyDescent="0.3">
      <c r="B5" s="51" t="s">
        <v>1</v>
      </c>
      <c r="C5" s="52"/>
      <c r="D5" s="53" t="s">
        <v>2</v>
      </c>
      <c r="E5" s="54"/>
      <c r="F5" s="2"/>
      <c r="G5" s="19" t="s">
        <v>4</v>
      </c>
      <c r="H5" s="13">
        <f>H4/$D8</f>
        <v>0.50328227571115969</v>
      </c>
      <c r="I5" s="22">
        <f t="shared" ref="I5:K5" si="0">I4/$D8</f>
        <v>0.67133479212253833</v>
      </c>
      <c r="J5" s="26">
        <f t="shared" si="0"/>
        <v>0.93260393873085334</v>
      </c>
      <c r="K5" s="26">
        <f t="shared" si="0"/>
        <v>1</v>
      </c>
    </row>
    <row r="6" spans="1:11" x14ac:dyDescent="0.3">
      <c r="B6" s="3" t="s">
        <v>10</v>
      </c>
      <c r="C6" s="3" t="s">
        <v>9</v>
      </c>
      <c r="D6" s="3" t="s">
        <v>10</v>
      </c>
      <c r="E6" s="3" t="s">
        <v>9</v>
      </c>
      <c r="F6" s="2"/>
      <c r="G6" s="19" t="s">
        <v>5</v>
      </c>
      <c r="H6" s="13">
        <f>H4/$H9</f>
        <v>2.0535714285714286E-2</v>
      </c>
      <c r="I6" s="22">
        <f>I4/$H9</f>
        <v>2.7392857142857142E-2</v>
      </c>
      <c r="J6" s="26">
        <f>J4/$H9</f>
        <v>3.805357142857143E-2</v>
      </c>
      <c r="K6" s="26">
        <f>K4/$H9</f>
        <v>4.0803571428571425E-2</v>
      </c>
    </row>
    <row r="7" spans="1:11" x14ac:dyDescent="0.3">
      <c r="B7" s="3">
        <f>E4+D9</f>
        <v>44000</v>
      </c>
      <c r="C7" s="3">
        <f>B7+1000</f>
        <v>45000</v>
      </c>
      <c r="D7" s="3">
        <f>E4-D9</f>
        <v>41000</v>
      </c>
      <c r="E7" s="3">
        <f>D7-1000</f>
        <v>40000</v>
      </c>
      <c r="F7" s="2"/>
      <c r="G7" s="19" t="s">
        <v>6</v>
      </c>
      <c r="H7" s="10" t="str">
        <f>H3-$C4&amp;" "&amp;"Days"</f>
        <v>7 Days</v>
      </c>
      <c r="I7" s="23" t="str">
        <f>I3-$C4&amp;" "&amp;"Days"</f>
        <v>12 Days</v>
      </c>
      <c r="J7" s="27" t="str">
        <f>J3-$C4&amp;" "&amp;"Days"</f>
        <v>13 Days</v>
      </c>
      <c r="K7" s="27" t="str">
        <f>K3-$C4&amp;" "&amp;"Days"</f>
        <v>14 Days</v>
      </c>
    </row>
    <row r="8" spans="1:11" x14ac:dyDescent="0.3">
      <c r="B8" s="55" t="s">
        <v>17</v>
      </c>
      <c r="C8" s="56"/>
      <c r="D8" s="5">
        <v>57125</v>
      </c>
      <c r="E8" s="6"/>
      <c r="F8" s="2"/>
      <c r="G8" s="2" t="s">
        <v>14</v>
      </c>
      <c r="H8" s="1">
        <v>20</v>
      </c>
      <c r="I8" s="2"/>
      <c r="J8" s="2"/>
      <c r="K8" s="2"/>
    </row>
    <row r="9" spans="1:11" x14ac:dyDescent="0.3">
      <c r="B9" s="57" t="s">
        <v>8</v>
      </c>
      <c r="C9" s="58"/>
      <c r="D9" s="7">
        <v>1500</v>
      </c>
      <c r="E9" s="8" t="s">
        <v>13</v>
      </c>
      <c r="F9" s="2"/>
      <c r="G9" s="2" t="s">
        <v>15</v>
      </c>
      <c r="H9" s="1">
        <f>H8*70000</f>
        <v>1400000</v>
      </c>
      <c r="I9" s="2"/>
      <c r="J9" s="2"/>
      <c r="K9" s="2"/>
    </row>
  </sheetData>
  <mergeCells count="5">
    <mergeCell ref="B1:K1"/>
    <mergeCell ref="B5:C5"/>
    <mergeCell ref="D5:E5"/>
    <mergeCell ref="B8:C8"/>
    <mergeCell ref="B9:C9"/>
  </mergeCells>
  <pageMargins left="0.7" right="0.7" top="0.75" bottom="0.75" header="0.3" footer="0.3"/>
  <pageSetup paperSize="9" scale="84" orientation="portrait" horizontalDpi="0" verticalDpi="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Tmpl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2023-01-21T05:21:37Z</cp:lastPrinted>
  <dcterms:created xsi:type="dcterms:W3CDTF">2023-01-19T12:44:03Z</dcterms:created>
  <dcterms:modified xsi:type="dcterms:W3CDTF">2023-01-23T04:37:11Z</dcterms:modified>
</cp:coreProperties>
</file>